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Abril GASTOS" sheetId="1" r:id="rId1"/>
    <sheet name="Abril INGRESOS" sheetId="2" r:id="rId2"/>
  </sheets>
  <definedNames/>
  <calcPr fullCalcOnLoad="1"/>
</workbook>
</file>

<file path=xl/sharedStrings.xml><?xml version="1.0" encoding="utf-8"?>
<sst xmlns="http://schemas.openxmlformats.org/spreadsheetml/2006/main" count="153" uniqueCount="132">
  <si>
    <t>INSTITUCION EDUCATIVA ESTEBAN OCHOA</t>
  </si>
  <si>
    <t>Página 1/1</t>
  </si>
  <si>
    <t>INFORME DE EJECUCION DEL PAC</t>
  </si>
  <si>
    <t>Mes de Corte:</t>
  </si>
  <si>
    <t>Vigencia Act:</t>
  </si>
  <si>
    <t>CODIFICACION</t>
  </si>
  <si>
    <t>DESCRIPCION</t>
  </si>
  <si>
    <t>PAC</t>
  </si>
  <si>
    <t>TRASLADOS</t>
  </si>
  <si>
    <t>MODIFICACIONES</t>
  </si>
  <si>
    <t>PAGOS</t>
  </si>
  <si>
    <t>SALDO</t>
  </si>
  <si>
    <t>PRESUPUESTAL</t>
  </si>
  <si>
    <t>INICIAL</t>
  </si>
  <si>
    <t>ADICION (+)</t>
  </si>
  <si>
    <t>REDUCCION (-)</t>
  </si>
  <si>
    <t>DEFINITIVO</t>
  </si>
  <si>
    <t>ACUMULADO</t>
  </si>
  <si>
    <t>DEL MES</t>
  </si>
  <si>
    <t>05</t>
  </si>
  <si>
    <t>0501</t>
  </si>
  <si>
    <t>GASTOS DE FUNCIONAMIENTO</t>
  </si>
  <si>
    <t>050101</t>
  </si>
  <si>
    <t>GASTOS DE ADMINISTRACION</t>
  </si>
  <si>
    <t>05010102</t>
  </si>
  <si>
    <t>GASTOS GENERALES</t>
  </si>
  <si>
    <t>0501010201</t>
  </si>
  <si>
    <t>ADQUISICION DE BIENES</t>
  </si>
  <si>
    <t>050101020101</t>
  </si>
  <si>
    <t>ADQUISICION DE MUEBLES Y ENSERES</t>
  </si>
  <si>
    <t>05010102010101  04</t>
  </si>
  <si>
    <t>ADQUISICIÓN DE MUEBLES Y ENSERES</t>
  </si>
  <si>
    <t>050101020103</t>
  </si>
  <si>
    <t>ADQUISICION EQUIPO Y MAQUINA DE OFICINA</t>
  </si>
  <si>
    <t>05010102010301  04</t>
  </si>
  <si>
    <t>ADQUISICIÓN DE QUIPOS Y MÁQUINAS DE OFICINA</t>
  </si>
  <si>
    <t>050101020104</t>
  </si>
  <si>
    <t>ADQUISICION DE EQUIPOS DE COMUNICACION</t>
  </si>
  <si>
    <t>05010102010401  04</t>
  </si>
  <si>
    <t>ADQUISICIÓN DE EQUIPOS DE COMUNICACIÓN</t>
  </si>
  <si>
    <t>050101020107</t>
  </si>
  <si>
    <t>MATERIALES Y SUMINISTROS</t>
  </si>
  <si>
    <t>05010102010701  01</t>
  </si>
  <si>
    <t>05010102010701  04</t>
  </si>
  <si>
    <t>05010102010701  05</t>
  </si>
  <si>
    <t>050101020108</t>
  </si>
  <si>
    <t>DOTACION ESCOLAR - MATERIALES DE EDUCACION</t>
  </si>
  <si>
    <t>05010102010801  04</t>
  </si>
  <si>
    <t>DOTACIÓN ESCOLAR - MATERIALES EDUCATIVOS</t>
  </si>
  <si>
    <t>050101020109</t>
  </si>
  <si>
    <t>IMPLEMENTOS DEPORTIVOS</t>
  </si>
  <si>
    <t>05010102010901  04</t>
  </si>
  <si>
    <t>0501010202</t>
  </si>
  <si>
    <t>ADQUISICION DE SERVICIOS</t>
  </si>
  <si>
    <t>050101020202</t>
  </si>
  <si>
    <t>ARRENDAMIENTOS</t>
  </si>
  <si>
    <t>05010102020201  01</t>
  </si>
  <si>
    <t>050101020203</t>
  </si>
  <si>
    <t>MANTENIMIENTO</t>
  </si>
  <si>
    <t>05010102020301  04</t>
  </si>
  <si>
    <t>050101020204</t>
  </si>
  <si>
    <t>IMPRESOS, PUBLICACIONES, SUSCRIPCIONES Y AFILIACIONES</t>
  </si>
  <si>
    <t>05010102020401  04</t>
  </si>
  <si>
    <t>050101020206</t>
  </si>
  <si>
    <t>COMUNICACIONES Y TRANSPORTE</t>
  </si>
  <si>
    <t>05010102020601  04</t>
  </si>
  <si>
    <t>050101020207</t>
  </si>
  <si>
    <t>VIATICOS Y GASTOS DE VIAJE</t>
  </si>
  <si>
    <t>05010102020701  05</t>
  </si>
  <si>
    <t>VIÁTICOS Y GASTOS DE VIAJE</t>
  </si>
  <si>
    <t>0501010203</t>
  </si>
  <si>
    <t>OTROS GASTOS GENERALES</t>
  </si>
  <si>
    <t>050101020301</t>
  </si>
  <si>
    <t>EVENTOS CULTURALES</t>
  </si>
  <si>
    <t>05010102030101  04</t>
  </si>
  <si>
    <t>0501010205</t>
  </si>
  <si>
    <t>GASTOS BANCARIOS ENTIDADES FINANCIERAS</t>
  </si>
  <si>
    <t>050101020501</t>
  </si>
  <si>
    <t>05010102050101  01</t>
  </si>
  <si>
    <t>05010102050101  04</t>
  </si>
  <si>
    <t>05010102050101  05</t>
  </si>
  <si>
    <t>Nombre reporte : PSRPMensualPacGasCon</t>
  </si>
  <si>
    <t>LICENCIADO A: [MUNICIPIO DE ITAGUI] NIT [890980093-8]</t>
  </si>
  <si>
    <t>05010102020301  01</t>
  </si>
  <si>
    <t>05010102020301  05</t>
  </si>
  <si>
    <t>Fecha Actual :  viernes, 05 mayo 2017</t>
  </si>
  <si>
    <t>Abril</t>
  </si>
  <si>
    <t xml:space="preserve">I.E  ESTEBAN OCHOA </t>
  </si>
  <si>
    <t>INFORME DEL PAC DE INGRESOS</t>
  </si>
  <si>
    <t>VIGENCIA:</t>
  </si>
  <si>
    <t>MES:</t>
  </si>
  <si>
    <t xml:space="preserve">Abril 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</si>
  <si>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</si>
  <si>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</si>
  <si>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</si>
  <si>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</si>
  <si>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</si>
  <si>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</si>
  <si>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</si>
  <si>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</si>
  <si>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</si>
  <si>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</si>
  <si>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</si>
  <si>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</si>
  <si>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</si>
  <si>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</si>
  <si>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</si>
  <si>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</si>
  <si>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</si>
  <si>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</si>
  <si>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</si>
  <si>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</si>
  <si>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</si>
  <si>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</si>
  <si>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40201010101-04</t>
  </si>
  <si>
    <t>TRANSF. DE LA NACION SGP</t>
  </si>
  <si>
    <t>40201010201-04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</si>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</sst>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$-240A]#,##0.00;\-[$$-240A]#,##0.00;[$$-240A]#,##0.00;@"/>
    <numFmt numFmtId="181" formatCode="[$$-240A]\ #,##0.00;\-[$$-240A]\ #,##0.00"/>
  </numFmts>
  <fonts count="6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8"/>
      <color indexed="8"/>
      <name val="Tahoma"/>
      <family val="2"/>
    </font>
    <font>
      <sz val="9.75"/>
      <color indexed="8"/>
      <name val="Times New Roman"/>
      <family val="2"/>
    </font>
    <font>
      <sz val="7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23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8"/>
      <color rgb="FF000000"/>
      <name val="Tahoma"/>
      <family val="2"/>
    </font>
    <font>
      <sz val="9.75"/>
      <color rgb="FF000000"/>
      <name val="Times New Roman"/>
      <family val="2"/>
    </font>
    <font>
      <sz val="7"/>
      <color rgb="FF000000"/>
      <name val="Tahoma"/>
      <family val="2"/>
    </font>
    <font>
      <sz val="8"/>
      <color rgb="FF6D6D6D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5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9" fontId="54" fillId="0" borderId="0" xfId="0" applyNumberFormat="1" applyFont="1" applyAlignment="1" applyProtection="1">
      <alignment horizontal="right" vertical="top" wrapText="1" readingOrder="1"/>
      <protection/>
    </xf>
    <xf numFmtId="0" fontId="55" fillId="0" borderId="0" xfId="0" applyNumberFormat="1" applyFont="1" applyAlignment="1" applyProtection="1">
      <alignment horizontal="left" vertical="top" wrapText="1" readingOrder="1"/>
      <protection/>
    </xf>
    <xf numFmtId="0" fontId="56" fillId="0" borderId="10" xfId="0" applyNumberFormat="1" applyFont="1" applyBorder="1" applyAlignment="1" applyProtection="1">
      <alignment horizontal="center" vertical="center" wrapText="1" readingOrder="1"/>
      <protection/>
    </xf>
    <xf numFmtId="0" fontId="56" fillId="0" borderId="10" xfId="0" applyNumberFormat="1" applyFont="1" applyBorder="1" applyAlignment="1" applyProtection="1">
      <alignment horizontal="center" wrapText="1" readingOrder="1"/>
      <protection/>
    </xf>
    <xf numFmtId="0" fontId="56" fillId="0" borderId="11" xfId="0" applyNumberFormat="1" applyFont="1" applyBorder="1" applyAlignment="1" applyProtection="1">
      <alignment horizontal="center" vertical="center" wrapText="1" readingOrder="1"/>
      <protection/>
    </xf>
    <xf numFmtId="180" fontId="56" fillId="0" borderId="10" xfId="0" applyNumberFormat="1" applyFont="1" applyBorder="1" applyAlignment="1" applyProtection="1">
      <alignment horizontal="right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4" fontId="12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0" fontId="57" fillId="0" borderId="0" xfId="0" applyNumberFormat="1" applyFont="1" applyAlignment="1" applyProtection="1">
      <alignment horizontal="left" vertical="top" wrapText="1" readingOrder="1"/>
      <protection/>
    </xf>
    <xf numFmtId="49" fontId="57" fillId="0" borderId="0" xfId="0" applyNumberFormat="1" applyFont="1" applyAlignment="1" applyProtection="1">
      <alignment horizontal="right" vertical="top" wrapText="1" readingOrder="1"/>
      <protection/>
    </xf>
    <xf numFmtId="49" fontId="56" fillId="0" borderId="14" xfId="0" applyNumberFormat="1" applyFont="1" applyBorder="1" applyAlignment="1" applyProtection="1">
      <alignment horizontal="center" vertical="center" wrapText="1" readingOrder="1"/>
      <protection/>
    </xf>
    <xf numFmtId="0" fontId="56" fillId="0" borderId="10" xfId="0" applyNumberFormat="1" applyFont="1" applyBorder="1" applyAlignment="1" applyProtection="1">
      <alignment horizontal="center" vertical="center" wrapText="1" readingOrder="1"/>
      <protection/>
    </xf>
    <xf numFmtId="180" fontId="56" fillId="0" borderId="10" xfId="0" applyNumberFormat="1" applyFont="1" applyBorder="1" applyAlignment="1" applyProtection="1">
      <alignment horizontal="right" vertical="center" wrapText="1" readingOrder="1"/>
      <protection/>
    </xf>
    <xf numFmtId="0" fontId="56" fillId="0" borderId="14" xfId="0" applyNumberFormat="1" applyFont="1" applyBorder="1" applyAlignment="1" applyProtection="1">
      <alignment horizontal="center" wrapText="1" readingOrder="1"/>
      <protection/>
    </xf>
    <xf numFmtId="0" fontId="56" fillId="0" borderId="10" xfId="0" applyNumberFormat="1" applyFont="1" applyBorder="1" applyAlignment="1" applyProtection="1">
      <alignment horizontal="center" wrapText="1" readingOrder="1"/>
      <protection/>
    </xf>
    <xf numFmtId="0" fontId="56" fillId="0" borderId="15" xfId="0" applyNumberFormat="1" applyFont="1" applyBorder="1" applyAlignment="1" applyProtection="1">
      <alignment horizontal="center" vertical="center" wrapText="1" readingOrder="1"/>
      <protection/>
    </xf>
    <xf numFmtId="0" fontId="56" fillId="0" borderId="11" xfId="0" applyNumberFormat="1" applyFont="1" applyBorder="1" applyAlignment="1" applyProtection="1">
      <alignment horizontal="center" vertical="center" wrapText="1" readingOrder="1"/>
      <protection/>
    </xf>
    <xf numFmtId="49" fontId="58" fillId="0" borderId="0" xfId="0" applyNumberFormat="1" applyFont="1" applyAlignment="1" applyProtection="1">
      <alignment horizontal="left" vertical="top" wrapText="1" readingOrder="1"/>
      <protection/>
    </xf>
    <xf numFmtId="49" fontId="54" fillId="0" borderId="0" xfId="0" applyNumberFormat="1" applyFont="1" applyAlignment="1" applyProtection="1">
      <alignment horizontal="right" vertical="top" wrapText="1" readingOrder="1"/>
      <protection/>
    </xf>
    <xf numFmtId="0" fontId="59" fillId="0" borderId="0" xfId="0" applyNumberFormat="1" applyFont="1" applyAlignment="1" applyProtection="1">
      <alignment horizontal="center" vertical="top" wrapText="1" readingOrder="1"/>
      <protection/>
    </xf>
    <xf numFmtId="0" fontId="55" fillId="0" borderId="0" xfId="0" applyNumberFormat="1" applyFont="1" applyAlignment="1" applyProtection="1">
      <alignment horizontal="left" vertical="top" wrapText="1" readingOrder="1"/>
      <protection/>
    </xf>
    <xf numFmtId="4" fontId="6" fillId="0" borderId="16" xfId="0" applyNumberFormat="1" applyFont="1" applyFill="1" applyBorder="1" applyAlignment="1" applyProtection="1">
      <alignment horizontal="right" vertical="top" wrapText="1"/>
      <protection/>
    </xf>
    <xf numFmtId="0" fontId="10" fillId="0" borderId="17" xfId="0" applyNumberFormat="1" applyFont="1" applyFill="1" applyBorder="1" applyAlignment="1" applyProtection="1">
      <alignment horizontal="left" vertical="top" wrapText="1"/>
      <protection/>
    </xf>
    <xf numFmtId="4" fontId="60" fillId="0" borderId="18" xfId="0" applyNumberFormat="1" applyFont="1" applyFill="1" applyBorder="1" applyAlignment="1" applyProtection="1">
      <alignment horizontal="right" vertical="top" wrapText="1"/>
      <protection/>
    </xf>
    <xf numFmtId="4" fontId="60" fillId="0" borderId="16" xfId="0" applyNumberFormat="1" applyFont="1" applyFill="1" applyBorder="1" applyAlignment="1" applyProtection="1">
      <alignment horizontal="right" vertical="top" wrapText="1"/>
      <protection/>
    </xf>
    <xf numFmtId="4" fontId="61" fillId="0" borderId="16" xfId="0" applyNumberFormat="1" applyFont="1" applyFill="1" applyBorder="1" applyAlignment="1" applyProtection="1">
      <alignment horizontal="right" vertical="top" wrapText="1"/>
      <protection/>
    </xf>
    <xf numFmtId="49" fontId="9" fillId="0" borderId="17" xfId="0" applyNumberFormat="1" applyFont="1" applyFill="1" applyBorder="1" applyAlignment="1" applyProtection="1">
      <alignment horizontal="left" vertical="top" wrapText="1"/>
      <protection/>
    </xf>
    <xf numFmtId="49" fontId="9" fillId="0" borderId="16" xfId="0" applyNumberFormat="1" applyFont="1" applyFill="1" applyBorder="1" applyAlignment="1" applyProtection="1">
      <alignment horizontal="left" vertical="top" wrapText="1"/>
      <protection/>
    </xf>
    <xf numFmtId="4" fontId="6" fillId="0" borderId="18" xfId="0" applyNumberFormat="1" applyFont="1" applyFill="1" applyBorder="1" applyAlignment="1" applyProtection="1">
      <alignment horizontal="righ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T55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2:18" ht="12" customHeight="1">
      <c r="L2" s="24" t="s">
        <v>85</v>
      </c>
      <c r="M2" s="24"/>
      <c r="N2" s="24"/>
      <c r="O2" s="24"/>
      <c r="P2" s="24"/>
      <c r="Q2" s="24"/>
      <c r="R2" s="24"/>
    </row>
    <row r="3" ht="12.75" customHeight="1">
      <c r="Q3" s="1" t="s">
        <v>1</v>
      </c>
    </row>
    <row r="4" ht="2.25" customHeight="1"/>
    <row r="5" spans="2:17" ht="18.75" customHeigh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2:18" ht="18" customHeight="1">
      <c r="L6" s="26" t="s">
        <v>3</v>
      </c>
      <c r="M6" s="26"/>
      <c r="N6" s="26"/>
      <c r="O6" s="2"/>
      <c r="P6" s="26" t="s">
        <v>86</v>
      </c>
      <c r="Q6" s="26"/>
      <c r="R6" s="26"/>
    </row>
    <row r="7" spans="12:18" ht="18" customHeight="1">
      <c r="L7" s="26" t="s">
        <v>4</v>
      </c>
      <c r="M7" s="26"/>
      <c r="N7" s="26"/>
      <c r="O7" s="2"/>
      <c r="P7" s="26">
        <v>2017</v>
      </c>
      <c r="Q7" s="26"/>
      <c r="R7" s="26"/>
    </row>
    <row r="8" ht="11.25" customHeight="1"/>
    <row r="9" spans="2:18" ht="15" customHeight="1">
      <c r="B9" s="19" t="s">
        <v>5</v>
      </c>
      <c r="C9" s="19"/>
      <c r="D9" s="4" t="s">
        <v>6</v>
      </c>
      <c r="E9" s="4" t="s">
        <v>7</v>
      </c>
      <c r="F9" s="17" t="s">
        <v>8</v>
      </c>
      <c r="G9" s="17"/>
      <c r="H9" s="17" t="s">
        <v>9</v>
      </c>
      <c r="I9" s="17"/>
      <c r="J9" s="4" t="s">
        <v>7</v>
      </c>
      <c r="K9" s="20" t="s">
        <v>10</v>
      </c>
      <c r="L9" s="20"/>
      <c r="M9" s="20"/>
      <c r="N9" s="20"/>
      <c r="O9" s="20"/>
      <c r="P9" s="20"/>
      <c r="Q9" s="20" t="s">
        <v>11</v>
      </c>
      <c r="R9" s="20"/>
    </row>
    <row r="10" spans="2:18" ht="15" customHeight="1">
      <c r="B10" s="21" t="s">
        <v>12</v>
      </c>
      <c r="C10" s="21"/>
      <c r="D10" s="5"/>
      <c r="E10" s="5" t="s">
        <v>13</v>
      </c>
      <c r="F10" s="5" t="s">
        <v>14</v>
      </c>
      <c r="G10" s="5" t="s">
        <v>15</v>
      </c>
      <c r="H10" s="5" t="s">
        <v>14</v>
      </c>
      <c r="I10" s="5" t="s">
        <v>15</v>
      </c>
      <c r="J10" s="5" t="s">
        <v>16</v>
      </c>
      <c r="K10" s="22" t="s">
        <v>17</v>
      </c>
      <c r="L10" s="22"/>
      <c r="M10" s="22"/>
      <c r="N10" s="22" t="s">
        <v>18</v>
      </c>
      <c r="O10" s="22"/>
      <c r="P10" s="22"/>
      <c r="Q10" s="22" t="s">
        <v>7</v>
      </c>
      <c r="R10" s="22"/>
    </row>
    <row r="11" spans="2:17" ht="15" customHeight="1">
      <c r="B11" s="16" t="s">
        <v>19</v>
      </c>
      <c r="C11" s="16"/>
      <c r="D11" s="3" t="s">
        <v>0</v>
      </c>
      <c r="E11" s="6">
        <v>70306953.44</v>
      </c>
      <c r="F11" s="6">
        <v>0</v>
      </c>
      <c r="G11" s="6">
        <v>0</v>
      </c>
      <c r="H11" s="6">
        <v>0</v>
      </c>
      <c r="I11" s="6">
        <v>0</v>
      </c>
      <c r="J11" s="6">
        <f>+E11+F11-G11+H11-I11</f>
        <v>70306953.44</v>
      </c>
      <c r="K11" s="17">
        <v>18334568</v>
      </c>
      <c r="L11" s="17"/>
      <c r="M11" s="17"/>
      <c r="N11" s="18">
        <v>14299568</v>
      </c>
      <c r="O11" s="18"/>
      <c r="P11" s="18"/>
      <c r="Q11" s="6">
        <f>+J11-N11</f>
        <v>56007385.44</v>
      </c>
    </row>
    <row r="12" spans="2:17" ht="15.75" customHeight="1">
      <c r="B12" s="16" t="s">
        <v>20</v>
      </c>
      <c r="C12" s="16"/>
      <c r="D12" s="3" t="s">
        <v>21</v>
      </c>
      <c r="E12" s="6">
        <v>70306953.44</v>
      </c>
      <c r="F12" s="6">
        <v>0</v>
      </c>
      <c r="G12" s="6">
        <v>0</v>
      </c>
      <c r="H12" s="6">
        <v>0</v>
      </c>
      <c r="I12" s="6">
        <v>0</v>
      </c>
      <c r="J12" s="6">
        <f aca="true" t="shared" si="0" ref="J12:J50">+E12+F12-G12+H12-I12</f>
        <v>70306953.44</v>
      </c>
      <c r="K12" s="17">
        <v>18334568</v>
      </c>
      <c r="L12" s="17"/>
      <c r="M12" s="17"/>
      <c r="N12" s="18">
        <v>14299568</v>
      </c>
      <c r="O12" s="18"/>
      <c r="P12" s="18"/>
      <c r="Q12" s="6">
        <f aca="true" t="shared" si="1" ref="Q12:Q50">+J12-N12</f>
        <v>56007385.44</v>
      </c>
    </row>
    <row r="13" spans="2:17" ht="15" customHeight="1">
      <c r="B13" s="16" t="s">
        <v>22</v>
      </c>
      <c r="C13" s="16"/>
      <c r="D13" s="3" t="s">
        <v>23</v>
      </c>
      <c r="E13" s="6">
        <v>70306953.44</v>
      </c>
      <c r="F13" s="6">
        <v>0</v>
      </c>
      <c r="G13" s="6">
        <v>0</v>
      </c>
      <c r="H13" s="6">
        <v>0</v>
      </c>
      <c r="I13" s="6">
        <v>0</v>
      </c>
      <c r="J13" s="6">
        <f t="shared" si="0"/>
        <v>70306953.44</v>
      </c>
      <c r="K13" s="17">
        <v>18334568</v>
      </c>
      <c r="L13" s="17"/>
      <c r="M13" s="17"/>
      <c r="N13" s="18">
        <v>14299568</v>
      </c>
      <c r="O13" s="18"/>
      <c r="P13" s="18"/>
      <c r="Q13" s="6">
        <f t="shared" si="1"/>
        <v>56007385.44</v>
      </c>
    </row>
    <row r="14" spans="2:17" ht="15" customHeight="1">
      <c r="B14" s="16" t="s">
        <v>24</v>
      </c>
      <c r="C14" s="16"/>
      <c r="D14" s="3" t="s">
        <v>25</v>
      </c>
      <c r="E14" s="6">
        <v>70306953.44</v>
      </c>
      <c r="F14" s="6">
        <v>0</v>
      </c>
      <c r="G14" s="6">
        <v>0</v>
      </c>
      <c r="H14" s="6">
        <v>0</v>
      </c>
      <c r="I14" s="6">
        <v>0</v>
      </c>
      <c r="J14" s="6">
        <f t="shared" si="0"/>
        <v>70306953.44</v>
      </c>
      <c r="K14" s="17">
        <v>18334568</v>
      </c>
      <c r="L14" s="17"/>
      <c r="M14" s="17"/>
      <c r="N14" s="18">
        <v>14299568</v>
      </c>
      <c r="O14" s="18"/>
      <c r="P14" s="18"/>
      <c r="Q14" s="6">
        <f t="shared" si="1"/>
        <v>56007385.44</v>
      </c>
    </row>
    <row r="15" spans="2:17" ht="15" customHeight="1">
      <c r="B15" s="16" t="s">
        <v>26</v>
      </c>
      <c r="C15" s="16"/>
      <c r="D15" s="3" t="s">
        <v>27</v>
      </c>
      <c r="E15" s="6">
        <v>31500000</v>
      </c>
      <c r="F15" s="6">
        <v>0</v>
      </c>
      <c r="G15" s="6">
        <v>0</v>
      </c>
      <c r="H15" s="6">
        <v>0</v>
      </c>
      <c r="I15" s="6">
        <v>0</v>
      </c>
      <c r="J15" s="6">
        <f t="shared" si="0"/>
        <v>31500000</v>
      </c>
      <c r="K15" s="17">
        <v>0</v>
      </c>
      <c r="L15" s="17"/>
      <c r="M15" s="17"/>
      <c r="N15" s="18">
        <v>0</v>
      </c>
      <c r="O15" s="18"/>
      <c r="P15" s="18"/>
      <c r="Q15" s="6">
        <f t="shared" si="1"/>
        <v>31500000</v>
      </c>
    </row>
    <row r="16" spans="2:17" ht="15" customHeight="1">
      <c r="B16" s="16" t="s">
        <v>28</v>
      </c>
      <c r="C16" s="16"/>
      <c r="D16" s="3" t="s">
        <v>29</v>
      </c>
      <c r="E16" s="6">
        <v>10000000</v>
      </c>
      <c r="F16" s="6">
        <v>0</v>
      </c>
      <c r="G16" s="6">
        <v>0</v>
      </c>
      <c r="H16" s="6">
        <v>0</v>
      </c>
      <c r="I16" s="6">
        <v>0</v>
      </c>
      <c r="J16" s="6">
        <f t="shared" si="0"/>
        <v>10000000</v>
      </c>
      <c r="K16" s="17">
        <v>0</v>
      </c>
      <c r="L16" s="17"/>
      <c r="M16" s="17"/>
      <c r="N16" s="18">
        <v>0</v>
      </c>
      <c r="O16" s="18"/>
      <c r="P16" s="18"/>
      <c r="Q16" s="6">
        <f t="shared" si="1"/>
        <v>10000000</v>
      </c>
    </row>
    <row r="17" spans="2:17" ht="15" customHeight="1">
      <c r="B17" s="16" t="s">
        <v>30</v>
      </c>
      <c r="C17" s="16"/>
      <c r="D17" s="3" t="s">
        <v>31</v>
      </c>
      <c r="E17" s="6">
        <v>10000000</v>
      </c>
      <c r="F17" s="6">
        <v>0</v>
      </c>
      <c r="G17" s="6">
        <v>0</v>
      </c>
      <c r="H17" s="6">
        <v>0</v>
      </c>
      <c r="I17" s="6">
        <v>0</v>
      </c>
      <c r="J17" s="6">
        <f t="shared" si="0"/>
        <v>10000000</v>
      </c>
      <c r="K17" s="17">
        <v>0</v>
      </c>
      <c r="L17" s="17"/>
      <c r="M17" s="17"/>
      <c r="N17" s="18">
        <v>0</v>
      </c>
      <c r="O17" s="18"/>
      <c r="P17" s="18"/>
      <c r="Q17" s="6">
        <f t="shared" si="1"/>
        <v>10000000</v>
      </c>
    </row>
    <row r="18" spans="2:17" ht="15" customHeight="1">
      <c r="B18" s="16" t="s">
        <v>32</v>
      </c>
      <c r="C18" s="16"/>
      <c r="D18" s="3" t="s">
        <v>33</v>
      </c>
      <c r="E18" s="6">
        <v>4500000</v>
      </c>
      <c r="F18" s="6">
        <v>0</v>
      </c>
      <c r="G18" s="6">
        <v>0</v>
      </c>
      <c r="H18" s="6">
        <v>0</v>
      </c>
      <c r="I18" s="6">
        <v>0</v>
      </c>
      <c r="J18" s="6">
        <f t="shared" si="0"/>
        <v>4500000</v>
      </c>
      <c r="K18" s="17">
        <v>0</v>
      </c>
      <c r="L18" s="17"/>
      <c r="M18" s="17"/>
      <c r="N18" s="18">
        <v>0</v>
      </c>
      <c r="O18" s="18"/>
      <c r="P18" s="18"/>
      <c r="Q18" s="6">
        <f t="shared" si="1"/>
        <v>4500000</v>
      </c>
    </row>
    <row r="19" spans="2:17" ht="19.5" customHeight="1">
      <c r="B19" s="16" t="s">
        <v>34</v>
      </c>
      <c r="C19" s="16"/>
      <c r="D19" s="3" t="s">
        <v>35</v>
      </c>
      <c r="E19" s="6">
        <v>4500000</v>
      </c>
      <c r="F19" s="6">
        <v>0</v>
      </c>
      <c r="G19" s="6">
        <v>0</v>
      </c>
      <c r="H19" s="6">
        <v>0</v>
      </c>
      <c r="I19" s="6">
        <v>0</v>
      </c>
      <c r="J19" s="6">
        <f t="shared" si="0"/>
        <v>4500000</v>
      </c>
      <c r="K19" s="17">
        <v>0</v>
      </c>
      <c r="L19" s="17"/>
      <c r="M19" s="17"/>
      <c r="N19" s="18">
        <v>0</v>
      </c>
      <c r="O19" s="18"/>
      <c r="P19" s="18"/>
      <c r="Q19" s="6">
        <f t="shared" si="1"/>
        <v>4500000</v>
      </c>
    </row>
    <row r="20" spans="2:17" ht="15" customHeight="1">
      <c r="B20" s="16" t="s">
        <v>36</v>
      </c>
      <c r="C20" s="16"/>
      <c r="D20" s="3" t="s">
        <v>37</v>
      </c>
      <c r="E20" s="6">
        <v>4000000</v>
      </c>
      <c r="F20" s="6">
        <v>0</v>
      </c>
      <c r="G20" s="6">
        <v>0</v>
      </c>
      <c r="H20" s="6">
        <v>0</v>
      </c>
      <c r="I20" s="6">
        <v>0</v>
      </c>
      <c r="J20" s="6">
        <f t="shared" si="0"/>
        <v>4000000</v>
      </c>
      <c r="K20" s="17">
        <v>0</v>
      </c>
      <c r="L20" s="17"/>
      <c r="M20" s="17"/>
      <c r="N20" s="18">
        <v>0</v>
      </c>
      <c r="O20" s="18"/>
      <c r="P20" s="18"/>
      <c r="Q20" s="6">
        <f t="shared" si="1"/>
        <v>4000000</v>
      </c>
    </row>
    <row r="21" spans="2:17" ht="15" customHeight="1">
      <c r="B21" s="16" t="s">
        <v>38</v>
      </c>
      <c r="C21" s="16"/>
      <c r="D21" s="3" t="s">
        <v>39</v>
      </c>
      <c r="E21" s="6">
        <v>4000000</v>
      </c>
      <c r="F21" s="6">
        <v>0</v>
      </c>
      <c r="G21" s="6">
        <v>0</v>
      </c>
      <c r="H21" s="6">
        <v>0</v>
      </c>
      <c r="I21" s="6">
        <v>0</v>
      </c>
      <c r="J21" s="6">
        <f t="shared" si="0"/>
        <v>4000000</v>
      </c>
      <c r="K21" s="17">
        <v>0</v>
      </c>
      <c r="L21" s="17"/>
      <c r="M21" s="17"/>
      <c r="N21" s="18">
        <v>0</v>
      </c>
      <c r="O21" s="18"/>
      <c r="P21" s="18"/>
      <c r="Q21" s="6">
        <f t="shared" si="1"/>
        <v>4000000</v>
      </c>
    </row>
    <row r="22" spans="2:17" ht="15" customHeight="1">
      <c r="B22" s="16" t="s">
        <v>40</v>
      </c>
      <c r="C22" s="16"/>
      <c r="D22" s="3" t="s">
        <v>41</v>
      </c>
      <c r="E22" s="6">
        <v>10000000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10000000</v>
      </c>
      <c r="K22" s="17">
        <v>0</v>
      </c>
      <c r="L22" s="17"/>
      <c r="M22" s="17"/>
      <c r="N22" s="18">
        <v>0</v>
      </c>
      <c r="O22" s="18"/>
      <c r="P22" s="18"/>
      <c r="Q22" s="6">
        <f t="shared" si="1"/>
        <v>10000000</v>
      </c>
    </row>
    <row r="23" spans="2:17" ht="15" customHeight="1">
      <c r="B23" s="16" t="s">
        <v>42</v>
      </c>
      <c r="C23" s="16"/>
      <c r="D23" s="3" t="s">
        <v>41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f t="shared" si="0"/>
        <v>0</v>
      </c>
      <c r="K23" s="17">
        <v>0</v>
      </c>
      <c r="L23" s="17"/>
      <c r="M23" s="17"/>
      <c r="N23" s="18">
        <v>0</v>
      </c>
      <c r="O23" s="18"/>
      <c r="P23" s="18"/>
      <c r="Q23" s="6">
        <f t="shared" si="1"/>
        <v>0</v>
      </c>
    </row>
    <row r="24" spans="2:17" ht="15" customHeight="1">
      <c r="B24" s="16" t="s">
        <v>43</v>
      </c>
      <c r="C24" s="16"/>
      <c r="D24" s="3" t="s">
        <v>41</v>
      </c>
      <c r="E24" s="6">
        <v>10000000</v>
      </c>
      <c r="F24" s="6">
        <v>0</v>
      </c>
      <c r="G24" s="6">
        <v>0</v>
      </c>
      <c r="H24" s="6">
        <v>0</v>
      </c>
      <c r="I24" s="6">
        <v>0</v>
      </c>
      <c r="J24" s="6">
        <f t="shared" si="0"/>
        <v>10000000</v>
      </c>
      <c r="K24" s="17">
        <v>0</v>
      </c>
      <c r="L24" s="17"/>
      <c r="M24" s="17"/>
      <c r="N24" s="18">
        <v>0</v>
      </c>
      <c r="O24" s="18"/>
      <c r="P24" s="18"/>
      <c r="Q24" s="6">
        <f t="shared" si="1"/>
        <v>10000000</v>
      </c>
    </row>
    <row r="25" spans="2:17" ht="15" customHeight="1">
      <c r="B25" s="16" t="s">
        <v>44</v>
      </c>
      <c r="C25" s="16"/>
      <c r="D25" s="3" t="s">
        <v>41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f t="shared" si="0"/>
        <v>0</v>
      </c>
      <c r="K25" s="17">
        <v>0</v>
      </c>
      <c r="L25" s="17"/>
      <c r="M25" s="17"/>
      <c r="N25" s="18">
        <v>0</v>
      </c>
      <c r="O25" s="18"/>
      <c r="P25" s="18"/>
      <c r="Q25" s="6">
        <f t="shared" si="1"/>
        <v>0</v>
      </c>
    </row>
    <row r="26" spans="2:17" ht="20.25" customHeight="1">
      <c r="B26" s="16" t="s">
        <v>45</v>
      </c>
      <c r="C26" s="16"/>
      <c r="D26" s="3" t="s">
        <v>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f t="shared" si="0"/>
        <v>0</v>
      </c>
      <c r="K26" s="17">
        <v>0</v>
      </c>
      <c r="L26" s="17"/>
      <c r="M26" s="17"/>
      <c r="N26" s="18">
        <v>0</v>
      </c>
      <c r="O26" s="18"/>
      <c r="P26" s="18"/>
      <c r="Q26" s="6">
        <f t="shared" si="1"/>
        <v>0</v>
      </c>
    </row>
    <row r="27" spans="2:17" ht="15" customHeight="1">
      <c r="B27" s="16" t="s">
        <v>47</v>
      </c>
      <c r="C27" s="16"/>
      <c r="D27" s="3" t="s">
        <v>48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f t="shared" si="0"/>
        <v>0</v>
      </c>
      <c r="K27" s="17">
        <v>0</v>
      </c>
      <c r="L27" s="17"/>
      <c r="M27" s="17"/>
      <c r="N27" s="18">
        <v>0</v>
      </c>
      <c r="O27" s="18"/>
      <c r="P27" s="18"/>
      <c r="Q27" s="6">
        <f t="shared" si="1"/>
        <v>0</v>
      </c>
    </row>
    <row r="28" spans="2:17" ht="15" customHeight="1">
      <c r="B28" s="16" t="s">
        <v>49</v>
      </c>
      <c r="C28" s="16"/>
      <c r="D28" s="3" t="s">
        <v>50</v>
      </c>
      <c r="E28" s="6">
        <v>3000000</v>
      </c>
      <c r="F28" s="6">
        <v>0</v>
      </c>
      <c r="G28" s="6">
        <v>0</v>
      </c>
      <c r="H28" s="6">
        <v>0</v>
      </c>
      <c r="I28" s="6">
        <v>0</v>
      </c>
      <c r="J28" s="6">
        <f t="shared" si="0"/>
        <v>3000000</v>
      </c>
      <c r="K28" s="17">
        <v>0</v>
      </c>
      <c r="L28" s="17"/>
      <c r="M28" s="17"/>
      <c r="N28" s="18">
        <v>0</v>
      </c>
      <c r="O28" s="18"/>
      <c r="P28" s="18"/>
      <c r="Q28" s="6">
        <f t="shared" si="1"/>
        <v>3000000</v>
      </c>
    </row>
    <row r="29" spans="2:17" ht="15" customHeight="1">
      <c r="B29" s="16" t="s">
        <v>51</v>
      </c>
      <c r="C29" s="16"/>
      <c r="D29" s="3" t="s">
        <v>50</v>
      </c>
      <c r="E29" s="6">
        <v>3000000</v>
      </c>
      <c r="F29" s="6">
        <v>0</v>
      </c>
      <c r="G29" s="6">
        <v>0</v>
      </c>
      <c r="H29" s="6">
        <v>0</v>
      </c>
      <c r="I29" s="6">
        <v>0</v>
      </c>
      <c r="J29" s="6">
        <f t="shared" si="0"/>
        <v>3000000</v>
      </c>
      <c r="K29" s="17">
        <v>0</v>
      </c>
      <c r="L29" s="17"/>
      <c r="M29" s="17"/>
      <c r="N29" s="18">
        <v>0</v>
      </c>
      <c r="O29" s="18"/>
      <c r="P29" s="18"/>
      <c r="Q29" s="6">
        <f t="shared" si="1"/>
        <v>3000000</v>
      </c>
    </row>
    <row r="30" spans="2:17" ht="15" customHeight="1">
      <c r="B30" s="16" t="s">
        <v>52</v>
      </c>
      <c r="C30" s="16"/>
      <c r="D30" s="3" t="s">
        <v>53</v>
      </c>
      <c r="E30" s="6">
        <v>37281953.44</v>
      </c>
      <c r="F30" s="6">
        <v>0</v>
      </c>
      <c r="G30" s="6">
        <v>0</v>
      </c>
      <c r="H30" s="6">
        <v>0</v>
      </c>
      <c r="I30" s="6">
        <v>0</v>
      </c>
      <c r="J30" s="6">
        <f t="shared" si="0"/>
        <v>37281953.44</v>
      </c>
      <c r="K30" s="17">
        <v>18299568</v>
      </c>
      <c r="L30" s="17"/>
      <c r="M30" s="17"/>
      <c r="N30" s="18">
        <v>14299568</v>
      </c>
      <c r="O30" s="18"/>
      <c r="P30" s="18"/>
      <c r="Q30" s="6">
        <f t="shared" si="1"/>
        <v>22982385.439999998</v>
      </c>
    </row>
    <row r="31" spans="2:17" ht="15" customHeight="1">
      <c r="B31" s="16" t="s">
        <v>54</v>
      </c>
      <c r="C31" s="16"/>
      <c r="D31" s="3" t="s">
        <v>55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f t="shared" si="0"/>
        <v>0</v>
      </c>
      <c r="K31" s="17">
        <v>0</v>
      </c>
      <c r="L31" s="17"/>
      <c r="M31" s="17"/>
      <c r="N31" s="18">
        <v>0</v>
      </c>
      <c r="O31" s="18"/>
      <c r="P31" s="18"/>
      <c r="Q31" s="6">
        <f t="shared" si="1"/>
        <v>0</v>
      </c>
    </row>
    <row r="32" spans="2:17" ht="15" customHeight="1">
      <c r="B32" s="16" t="s">
        <v>56</v>
      </c>
      <c r="C32" s="16"/>
      <c r="D32" s="3" t="s">
        <v>55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f t="shared" si="0"/>
        <v>0</v>
      </c>
      <c r="K32" s="17">
        <v>0</v>
      </c>
      <c r="L32" s="17"/>
      <c r="M32" s="17"/>
      <c r="N32" s="18">
        <v>0</v>
      </c>
      <c r="O32" s="18"/>
      <c r="P32" s="18"/>
      <c r="Q32" s="6">
        <f t="shared" si="1"/>
        <v>0</v>
      </c>
    </row>
    <row r="33" spans="2:17" ht="15" customHeight="1">
      <c r="B33" s="16" t="s">
        <v>57</v>
      </c>
      <c r="C33" s="16"/>
      <c r="D33" s="3" t="s">
        <v>58</v>
      </c>
      <c r="E33" s="6">
        <v>32781953.44</v>
      </c>
      <c r="F33" s="6">
        <v>0</v>
      </c>
      <c r="G33" s="6">
        <v>0</v>
      </c>
      <c r="H33" s="6">
        <v>0</v>
      </c>
      <c r="I33" s="6">
        <v>0</v>
      </c>
      <c r="J33" s="6">
        <f t="shared" si="0"/>
        <v>32781953.44</v>
      </c>
      <c r="K33" s="17">
        <v>14299568</v>
      </c>
      <c r="L33" s="17"/>
      <c r="M33" s="17"/>
      <c r="N33" s="18">
        <v>14299568</v>
      </c>
      <c r="O33" s="18"/>
      <c r="P33" s="18"/>
      <c r="Q33" s="6">
        <f t="shared" si="1"/>
        <v>18482385.44</v>
      </c>
    </row>
    <row r="34" spans="2:17" ht="15" customHeight="1">
      <c r="B34" s="16" t="s">
        <v>83</v>
      </c>
      <c r="C34" s="16"/>
      <c r="D34" s="3" t="s">
        <v>58</v>
      </c>
      <c r="E34" s="6">
        <v>3895711.38</v>
      </c>
      <c r="F34" s="6">
        <v>0</v>
      </c>
      <c r="G34" s="6">
        <v>0</v>
      </c>
      <c r="H34" s="6">
        <v>0</v>
      </c>
      <c r="I34" s="6">
        <v>0</v>
      </c>
      <c r="J34" s="6">
        <f t="shared" si="0"/>
        <v>3895711.38</v>
      </c>
      <c r="K34" s="17">
        <v>0</v>
      </c>
      <c r="L34" s="17"/>
      <c r="M34" s="17"/>
      <c r="N34" s="18">
        <v>0</v>
      </c>
      <c r="O34" s="18"/>
      <c r="P34" s="18"/>
      <c r="Q34" s="6">
        <f t="shared" si="1"/>
        <v>3895711.38</v>
      </c>
    </row>
    <row r="35" spans="2:17" ht="15" customHeight="1">
      <c r="B35" s="16" t="s">
        <v>59</v>
      </c>
      <c r="C35" s="16"/>
      <c r="D35" s="3" t="s">
        <v>58</v>
      </c>
      <c r="E35" s="6">
        <v>18509636.86</v>
      </c>
      <c r="F35" s="6">
        <v>0</v>
      </c>
      <c r="G35" s="6">
        <v>0</v>
      </c>
      <c r="H35" s="6">
        <v>0</v>
      </c>
      <c r="I35" s="6">
        <v>0</v>
      </c>
      <c r="J35" s="6">
        <f t="shared" si="0"/>
        <v>18509636.86</v>
      </c>
      <c r="K35" s="17">
        <v>3922963</v>
      </c>
      <c r="L35" s="17"/>
      <c r="M35" s="17"/>
      <c r="N35" s="18">
        <v>3922963</v>
      </c>
      <c r="O35" s="18"/>
      <c r="P35" s="18"/>
      <c r="Q35" s="6">
        <f t="shared" si="1"/>
        <v>14586673.86</v>
      </c>
    </row>
    <row r="36" spans="2:17" ht="15" customHeight="1">
      <c r="B36" s="16" t="s">
        <v>84</v>
      </c>
      <c r="C36" s="16"/>
      <c r="D36" s="3" t="s">
        <v>58</v>
      </c>
      <c r="E36" s="6">
        <v>10376605.2</v>
      </c>
      <c r="F36" s="6">
        <v>0</v>
      </c>
      <c r="G36" s="6">
        <v>0</v>
      </c>
      <c r="H36" s="6">
        <v>0</v>
      </c>
      <c r="I36" s="6">
        <v>0</v>
      </c>
      <c r="J36" s="6">
        <f t="shared" si="0"/>
        <v>10376605.2</v>
      </c>
      <c r="K36" s="17">
        <v>10376605</v>
      </c>
      <c r="L36" s="17"/>
      <c r="M36" s="17"/>
      <c r="N36" s="18">
        <v>10376605</v>
      </c>
      <c r="O36" s="18"/>
      <c r="P36" s="18"/>
      <c r="Q36" s="6">
        <f t="shared" si="1"/>
        <v>0.19999999925494194</v>
      </c>
    </row>
    <row r="37" spans="2:17" ht="20.25" customHeight="1">
      <c r="B37" s="16" t="s">
        <v>60</v>
      </c>
      <c r="C37" s="16"/>
      <c r="D37" s="3" t="s">
        <v>61</v>
      </c>
      <c r="E37" s="6">
        <v>4500000</v>
      </c>
      <c r="F37" s="6">
        <v>0</v>
      </c>
      <c r="G37" s="6">
        <v>0</v>
      </c>
      <c r="H37" s="6">
        <v>0</v>
      </c>
      <c r="I37" s="6">
        <v>0</v>
      </c>
      <c r="J37" s="6">
        <f t="shared" si="0"/>
        <v>4500000</v>
      </c>
      <c r="K37" s="17">
        <v>0</v>
      </c>
      <c r="L37" s="17"/>
      <c r="M37" s="17"/>
      <c r="N37" s="18">
        <v>0</v>
      </c>
      <c r="O37" s="18"/>
      <c r="P37" s="18"/>
      <c r="Q37" s="6">
        <f t="shared" si="1"/>
        <v>4500000</v>
      </c>
    </row>
    <row r="38" spans="2:17" ht="19.5" customHeight="1">
      <c r="B38" s="16" t="s">
        <v>62</v>
      </c>
      <c r="C38" s="16"/>
      <c r="D38" s="3" t="s">
        <v>61</v>
      </c>
      <c r="E38" s="6">
        <v>4500000</v>
      </c>
      <c r="F38" s="6">
        <v>0</v>
      </c>
      <c r="G38" s="6">
        <v>0</v>
      </c>
      <c r="H38" s="6">
        <v>0</v>
      </c>
      <c r="I38" s="6">
        <v>0</v>
      </c>
      <c r="J38" s="6">
        <f t="shared" si="0"/>
        <v>4500000</v>
      </c>
      <c r="K38" s="17">
        <v>0</v>
      </c>
      <c r="L38" s="17"/>
      <c r="M38" s="17"/>
      <c r="N38" s="18">
        <v>0</v>
      </c>
      <c r="O38" s="18"/>
      <c r="P38" s="18"/>
      <c r="Q38" s="6">
        <f t="shared" si="1"/>
        <v>4500000</v>
      </c>
    </row>
    <row r="39" spans="2:17" ht="15" customHeight="1">
      <c r="B39" s="16" t="s">
        <v>63</v>
      </c>
      <c r="C39" s="16"/>
      <c r="D39" s="3" t="s">
        <v>64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f t="shared" si="0"/>
        <v>0</v>
      </c>
      <c r="K39" s="17">
        <v>0</v>
      </c>
      <c r="L39" s="17"/>
      <c r="M39" s="17"/>
      <c r="N39" s="18">
        <v>0</v>
      </c>
      <c r="O39" s="18"/>
      <c r="P39" s="18"/>
      <c r="Q39" s="6">
        <f t="shared" si="1"/>
        <v>0</v>
      </c>
    </row>
    <row r="40" spans="2:17" ht="15.75" customHeight="1">
      <c r="B40" s="16" t="s">
        <v>65</v>
      </c>
      <c r="C40" s="16"/>
      <c r="D40" s="3" t="s">
        <v>64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f t="shared" si="0"/>
        <v>0</v>
      </c>
      <c r="K40" s="17">
        <v>0</v>
      </c>
      <c r="L40" s="17"/>
      <c r="M40" s="17"/>
      <c r="N40" s="18">
        <v>0</v>
      </c>
      <c r="O40" s="18"/>
      <c r="P40" s="18"/>
      <c r="Q40" s="6">
        <f t="shared" si="1"/>
        <v>0</v>
      </c>
    </row>
    <row r="41" spans="2:17" ht="15" customHeight="1">
      <c r="B41" s="16" t="s">
        <v>66</v>
      </c>
      <c r="C41" s="16"/>
      <c r="D41" s="3" t="s">
        <v>67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f t="shared" si="0"/>
        <v>0</v>
      </c>
      <c r="K41" s="17">
        <v>4000000</v>
      </c>
      <c r="L41" s="17"/>
      <c r="M41" s="17"/>
      <c r="N41" s="18">
        <v>0</v>
      </c>
      <c r="O41" s="18"/>
      <c r="P41" s="18"/>
      <c r="Q41" s="6">
        <f t="shared" si="1"/>
        <v>0</v>
      </c>
    </row>
    <row r="42" spans="2:17" ht="15" customHeight="1">
      <c r="B42" s="16" t="s">
        <v>68</v>
      </c>
      <c r="C42" s="16"/>
      <c r="D42" s="3" t="s">
        <v>69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f t="shared" si="0"/>
        <v>0</v>
      </c>
      <c r="K42" s="17">
        <v>4000000</v>
      </c>
      <c r="L42" s="17"/>
      <c r="M42" s="17"/>
      <c r="N42" s="18">
        <v>0</v>
      </c>
      <c r="O42" s="18"/>
      <c r="P42" s="18"/>
      <c r="Q42" s="6">
        <f t="shared" si="1"/>
        <v>0</v>
      </c>
    </row>
    <row r="43" spans="2:17" ht="15" customHeight="1">
      <c r="B43" s="16" t="s">
        <v>70</v>
      </c>
      <c r="C43" s="16"/>
      <c r="D43" s="3" t="s">
        <v>71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f t="shared" si="0"/>
        <v>0</v>
      </c>
      <c r="K43" s="17">
        <v>0</v>
      </c>
      <c r="L43" s="17"/>
      <c r="M43" s="17"/>
      <c r="N43" s="18">
        <v>0</v>
      </c>
      <c r="O43" s="18"/>
      <c r="P43" s="18"/>
      <c r="Q43" s="6">
        <f t="shared" si="1"/>
        <v>0</v>
      </c>
    </row>
    <row r="44" spans="2:17" ht="15" customHeight="1">
      <c r="B44" s="16" t="s">
        <v>72</v>
      </c>
      <c r="C44" s="16"/>
      <c r="D44" s="3" t="s">
        <v>73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f t="shared" si="0"/>
        <v>0</v>
      </c>
      <c r="K44" s="17">
        <v>0</v>
      </c>
      <c r="L44" s="17"/>
      <c r="M44" s="17"/>
      <c r="N44" s="18">
        <v>0</v>
      </c>
      <c r="O44" s="18"/>
      <c r="P44" s="18"/>
      <c r="Q44" s="6">
        <f t="shared" si="1"/>
        <v>0</v>
      </c>
    </row>
    <row r="45" spans="2:17" ht="15" customHeight="1">
      <c r="B45" s="16" t="s">
        <v>74</v>
      </c>
      <c r="C45" s="16"/>
      <c r="D45" s="3" t="s">
        <v>73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f t="shared" si="0"/>
        <v>0</v>
      </c>
      <c r="K45" s="17">
        <v>0</v>
      </c>
      <c r="L45" s="17"/>
      <c r="M45" s="17"/>
      <c r="N45" s="18">
        <v>0</v>
      </c>
      <c r="O45" s="18"/>
      <c r="P45" s="18"/>
      <c r="Q45" s="6">
        <f t="shared" si="1"/>
        <v>0</v>
      </c>
    </row>
    <row r="46" spans="2:17" ht="15" customHeight="1">
      <c r="B46" s="16" t="s">
        <v>75</v>
      </c>
      <c r="C46" s="16"/>
      <c r="D46" s="3" t="s">
        <v>76</v>
      </c>
      <c r="E46" s="6">
        <v>1525000</v>
      </c>
      <c r="F46" s="6">
        <v>0</v>
      </c>
      <c r="G46" s="6">
        <v>0</v>
      </c>
      <c r="H46" s="6">
        <v>0</v>
      </c>
      <c r="I46" s="6">
        <v>0</v>
      </c>
      <c r="J46" s="6">
        <f t="shared" si="0"/>
        <v>1525000</v>
      </c>
      <c r="K46" s="17">
        <v>35000</v>
      </c>
      <c r="L46" s="17"/>
      <c r="M46" s="17"/>
      <c r="N46" s="18">
        <v>0</v>
      </c>
      <c r="O46" s="18"/>
      <c r="P46" s="18"/>
      <c r="Q46" s="6">
        <f t="shared" si="1"/>
        <v>1525000</v>
      </c>
    </row>
    <row r="47" spans="2:17" ht="15" customHeight="1">
      <c r="B47" s="16" t="s">
        <v>77</v>
      </c>
      <c r="C47" s="16"/>
      <c r="D47" s="3" t="s">
        <v>76</v>
      </c>
      <c r="E47" s="6">
        <v>1525000</v>
      </c>
      <c r="F47" s="6">
        <v>0</v>
      </c>
      <c r="G47" s="6">
        <v>0</v>
      </c>
      <c r="H47" s="6">
        <v>0</v>
      </c>
      <c r="I47" s="6">
        <v>0</v>
      </c>
      <c r="J47" s="6">
        <f t="shared" si="0"/>
        <v>1525000</v>
      </c>
      <c r="K47" s="17">
        <v>35000</v>
      </c>
      <c r="L47" s="17"/>
      <c r="M47" s="17"/>
      <c r="N47" s="18">
        <v>0</v>
      </c>
      <c r="O47" s="18"/>
      <c r="P47" s="18"/>
      <c r="Q47" s="6">
        <f t="shared" si="1"/>
        <v>1525000</v>
      </c>
    </row>
    <row r="48" spans="2:17" ht="15" customHeight="1">
      <c r="B48" s="16" t="s">
        <v>78</v>
      </c>
      <c r="C48" s="16"/>
      <c r="D48" s="3" t="s">
        <v>76</v>
      </c>
      <c r="E48" s="6">
        <v>485000</v>
      </c>
      <c r="F48" s="6">
        <v>0</v>
      </c>
      <c r="G48" s="6">
        <v>0</v>
      </c>
      <c r="H48" s="6">
        <v>0</v>
      </c>
      <c r="I48" s="6">
        <v>0</v>
      </c>
      <c r="J48" s="6">
        <f t="shared" si="0"/>
        <v>485000</v>
      </c>
      <c r="K48" s="17">
        <v>35000</v>
      </c>
      <c r="L48" s="17"/>
      <c r="M48" s="17"/>
      <c r="N48" s="18">
        <v>0</v>
      </c>
      <c r="O48" s="18"/>
      <c r="P48" s="18"/>
      <c r="Q48" s="6">
        <f t="shared" si="1"/>
        <v>485000</v>
      </c>
    </row>
    <row r="49" spans="2:17" ht="15" customHeight="1">
      <c r="B49" s="16" t="s">
        <v>79</v>
      </c>
      <c r="C49" s="16"/>
      <c r="D49" s="3" t="s">
        <v>76</v>
      </c>
      <c r="E49" s="6">
        <v>520000</v>
      </c>
      <c r="F49" s="6">
        <v>0</v>
      </c>
      <c r="G49" s="6">
        <v>0</v>
      </c>
      <c r="H49" s="6">
        <v>0</v>
      </c>
      <c r="I49" s="6">
        <v>0</v>
      </c>
      <c r="J49" s="6">
        <f t="shared" si="0"/>
        <v>520000</v>
      </c>
      <c r="K49" s="17">
        <v>0</v>
      </c>
      <c r="L49" s="17"/>
      <c r="M49" s="17"/>
      <c r="N49" s="18">
        <v>0</v>
      </c>
      <c r="O49" s="18"/>
      <c r="P49" s="18"/>
      <c r="Q49" s="6">
        <f t="shared" si="1"/>
        <v>520000</v>
      </c>
    </row>
    <row r="50" spans="2:17" ht="15" customHeight="1">
      <c r="B50" s="16" t="s">
        <v>80</v>
      </c>
      <c r="C50" s="16"/>
      <c r="D50" s="3" t="s">
        <v>76</v>
      </c>
      <c r="E50" s="6">
        <v>520000</v>
      </c>
      <c r="F50" s="6">
        <v>0</v>
      </c>
      <c r="G50" s="6">
        <v>0</v>
      </c>
      <c r="H50" s="6">
        <v>0</v>
      </c>
      <c r="I50" s="6">
        <v>0</v>
      </c>
      <c r="J50" s="6">
        <f t="shared" si="0"/>
        <v>520000</v>
      </c>
      <c r="K50" s="17">
        <v>0</v>
      </c>
      <c r="L50" s="17"/>
      <c r="M50" s="17"/>
      <c r="N50" s="18">
        <v>0</v>
      </c>
      <c r="O50" s="18"/>
      <c r="P50" s="18"/>
      <c r="Q50" s="6">
        <f t="shared" si="1"/>
        <v>520000</v>
      </c>
    </row>
    <row r="51" ht="5.25" customHeight="1"/>
    <row r="52" spans="2:19" ht="12.75" customHeight="1">
      <c r="B52" s="14" t="s">
        <v>81</v>
      </c>
      <c r="M52" s="15"/>
      <c r="N52" s="15"/>
      <c r="O52" s="15"/>
      <c r="P52" s="15"/>
      <c r="Q52" s="15"/>
      <c r="R52" s="15"/>
      <c r="S52" s="15"/>
    </row>
    <row r="53" ht="8.25" customHeight="1">
      <c r="B53" s="14"/>
    </row>
    <row r="54" ht="36.75" customHeight="1"/>
    <row r="55" spans="2:20" ht="16.5" customHeight="1">
      <c r="B55" s="14" t="s">
        <v>82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</sheetData>
  <sheetProtection/>
  <mergeCells count="139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6:C46"/>
    <mergeCell ref="K46:M46"/>
    <mergeCell ref="N46:P46"/>
    <mergeCell ref="B47:C47"/>
    <mergeCell ref="K47:M47"/>
    <mergeCell ref="N47:P47"/>
    <mergeCell ref="B48:C48"/>
    <mergeCell ref="K48:M48"/>
    <mergeCell ref="N48:P48"/>
    <mergeCell ref="B52:B53"/>
    <mergeCell ref="M52:S52"/>
    <mergeCell ref="B55:T55"/>
    <mergeCell ref="B49:C49"/>
    <mergeCell ref="K49:M49"/>
    <mergeCell ref="N49:P49"/>
    <mergeCell ref="B50:C50"/>
    <mergeCell ref="K50:M50"/>
    <mergeCell ref="N50:P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D16" sqref="D16:G16"/>
    </sheetView>
  </sheetViews>
  <sheetFormatPr defaultColWidth="11.421875" defaultRowHeight="15"/>
  <sheetData>
    <row r="1" spans="1:22" ht="15">
      <c r="A1" s="7"/>
      <c r="B1" s="7"/>
      <c r="C1" s="7"/>
      <c r="D1" s="7"/>
      <c r="E1" s="7"/>
      <c r="F1" s="7"/>
      <c r="G1" s="38" t="s">
        <v>87</v>
      </c>
      <c r="H1" s="38"/>
      <c r="I1" s="38"/>
      <c r="J1" s="38"/>
      <c r="K1" s="38"/>
      <c r="L1" s="38"/>
      <c r="M1" s="38"/>
      <c r="N1" s="38"/>
      <c r="O1" s="38"/>
      <c r="P1" s="7"/>
      <c r="Q1" s="7"/>
      <c r="R1" s="39"/>
      <c r="S1" s="39"/>
      <c r="T1" s="39"/>
      <c r="U1" s="39"/>
      <c r="V1" s="39"/>
    </row>
    <row r="2" spans="1:22" ht="15">
      <c r="A2" s="7"/>
      <c r="B2" s="7"/>
      <c r="C2" s="7"/>
      <c r="D2" s="7"/>
      <c r="E2" s="7"/>
      <c r="F2" s="7"/>
      <c r="G2" s="7"/>
      <c r="H2" s="7"/>
      <c r="I2" s="38" t="s">
        <v>88</v>
      </c>
      <c r="J2" s="38"/>
      <c r="K2" s="38"/>
      <c r="L2" s="38"/>
      <c r="M2" s="38"/>
      <c r="N2" s="7"/>
      <c r="O2" s="7"/>
      <c r="P2" s="7"/>
      <c r="Q2" s="7"/>
      <c r="R2" s="39"/>
      <c r="S2" s="39"/>
      <c r="T2" s="39"/>
      <c r="U2" s="39"/>
      <c r="V2" s="39"/>
    </row>
    <row r="3" spans="1:22" ht="15">
      <c r="A3" s="7"/>
      <c r="B3" s="7"/>
      <c r="C3" s="7"/>
      <c r="D3" s="7"/>
      <c r="E3" s="7"/>
      <c r="F3" s="7"/>
      <c r="G3" s="7"/>
      <c r="H3" s="7"/>
      <c r="I3" s="38"/>
      <c r="J3" s="38"/>
      <c r="K3" s="38"/>
      <c r="L3" s="38"/>
      <c r="M3" s="38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">
      <c r="A5" s="8" t="s">
        <v>89</v>
      </c>
      <c r="B5" s="40">
        <v>2017</v>
      </c>
      <c r="C5" s="40"/>
      <c r="D5" s="40"/>
      <c r="E5" s="8" t="s">
        <v>90</v>
      </c>
      <c r="F5" s="41" t="s">
        <v>91</v>
      </c>
      <c r="G5" s="4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>
      <c r="A7" s="42"/>
      <c r="B7" s="42"/>
      <c r="C7" s="42"/>
      <c r="D7" s="35"/>
      <c r="E7" s="35"/>
      <c r="F7" s="35"/>
      <c r="G7" s="35"/>
      <c r="H7" s="35"/>
      <c r="I7" s="35" t="s">
        <v>92</v>
      </c>
      <c r="J7" s="35"/>
      <c r="K7" s="9" t="s">
        <v>93</v>
      </c>
      <c r="L7" s="35" t="s">
        <v>94</v>
      </c>
      <c r="M7" s="35"/>
      <c r="N7" s="35"/>
      <c r="O7" s="35" t="s">
        <v>95</v>
      </c>
      <c r="P7" s="35"/>
      <c r="Q7" s="35" t="s">
        <v>96</v>
      </c>
      <c r="R7" s="35"/>
      <c r="S7" s="35"/>
      <c r="T7" s="35" t="s">
        <v>97</v>
      </c>
      <c r="U7" s="35"/>
      <c r="V7" s="35"/>
    </row>
    <row r="8" spans="1:22" ht="15">
      <c r="A8" s="36" t="s">
        <v>98</v>
      </c>
      <c r="B8" s="36"/>
      <c r="C8" s="36"/>
      <c r="D8" s="37" t="s">
        <v>99</v>
      </c>
      <c r="E8" s="37"/>
      <c r="F8" s="37"/>
      <c r="G8" s="37"/>
      <c r="H8" s="37"/>
      <c r="I8" s="37" t="s">
        <v>100</v>
      </c>
      <c r="J8" s="37"/>
      <c r="K8" s="10" t="s">
        <v>101</v>
      </c>
      <c r="L8" s="37" t="s">
        <v>102</v>
      </c>
      <c r="M8" s="37"/>
      <c r="N8" s="37"/>
      <c r="O8" s="37" t="s">
        <v>103</v>
      </c>
      <c r="P8" s="37"/>
      <c r="Q8" s="37" t="s">
        <v>104</v>
      </c>
      <c r="R8" s="37"/>
      <c r="S8" s="37"/>
      <c r="T8" s="37" t="s">
        <v>105</v>
      </c>
      <c r="U8" s="37"/>
      <c r="V8" s="37"/>
    </row>
    <row r="9" spans="1:22" ht="15">
      <c r="A9" s="32" t="s">
        <v>106</v>
      </c>
      <c r="B9" s="32"/>
      <c r="C9" s="32"/>
      <c r="D9" s="33" t="s">
        <v>107</v>
      </c>
      <c r="E9" s="33"/>
      <c r="F9" s="33"/>
      <c r="G9" s="33"/>
      <c r="H9" s="34">
        <v>1619680</v>
      </c>
      <c r="I9" s="27"/>
      <c r="J9" s="27">
        <v>0</v>
      </c>
      <c r="K9" s="27"/>
      <c r="L9" s="27">
        <v>0</v>
      </c>
      <c r="M9" s="27"/>
      <c r="N9" s="27">
        <f>H9+J9-L9</f>
        <v>1619680</v>
      </c>
      <c r="O9" s="27"/>
      <c r="P9" s="27"/>
      <c r="Q9" s="27"/>
      <c r="R9" s="27">
        <v>557460</v>
      </c>
      <c r="S9" s="27"/>
      <c r="T9" s="27"/>
      <c r="U9" s="27">
        <f>N9-R9</f>
        <v>1062220</v>
      </c>
      <c r="V9" s="27"/>
    </row>
    <row r="10" spans="1:22" ht="15">
      <c r="A10" s="32" t="s">
        <v>108</v>
      </c>
      <c r="B10" s="32"/>
      <c r="C10" s="32"/>
      <c r="D10" s="33" t="s">
        <v>109</v>
      </c>
      <c r="E10" s="33"/>
      <c r="F10" s="33"/>
      <c r="G10" s="33"/>
      <c r="H10" s="34">
        <v>0</v>
      </c>
      <c r="I10" s="27"/>
      <c r="J10" s="27">
        <v>0</v>
      </c>
      <c r="K10" s="27"/>
      <c r="L10" s="27">
        <v>0</v>
      </c>
      <c r="M10" s="27"/>
      <c r="N10" s="27">
        <f aca="true" t="shared" si="0" ref="N10:N22">H10+J10-L10</f>
        <v>0</v>
      </c>
      <c r="O10" s="27"/>
      <c r="P10" s="27"/>
      <c r="Q10" s="27"/>
      <c r="R10" s="27">
        <v>0</v>
      </c>
      <c r="S10" s="27"/>
      <c r="T10" s="27"/>
      <c r="U10" s="27">
        <f aca="true" t="shared" si="1" ref="U10:U21">N10-R10</f>
        <v>0</v>
      </c>
      <c r="V10" s="27"/>
    </row>
    <row r="11" spans="1:22" ht="15">
      <c r="A11" s="32" t="s">
        <v>110</v>
      </c>
      <c r="B11" s="32"/>
      <c r="C11" s="32"/>
      <c r="D11" s="33" t="s">
        <v>111</v>
      </c>
      <c r="E11" s="33"/>
      <c r="F11" s="33"/>
      <c r="G11" s="33"/>
      <c r="H11" s="34">
        <v>0</v>
      </c>
      <c r="I11" s="27"/>
      <c r="J11" s="27">
        <v>0</v>
      </c>
      <c r="K11" s="27"/>
      <c r="L11" s="27">
        <v>0</v>
      </c>
      <c r="M11" s="27"/>
      <c r="N11" s="27">
        <f t="shared" si="0"/>
        <v>0</v>
      </c>
      <c r="O11" s="27"/>
      <c r="P11" s="27"/>
      <c r="Q11" s="27"/>
      <c r="R11" s="27">
        <v>0</v>
      </c>
      <c r="S11" s="27"/>
      <c r="T11" s="27"/>
      <c r="U11" s="27">
        <f t="shared" si="1"/>
        <v>0</v>
      </c>
      <c r="V11" s="27"/>
    </row>
    <row r="12" spans="1:22" ht="15">
      <c r="A12" s="32" t="s">
        <v>112</v>
      </c>
      <c r="B12" s="32"/>
      <c r="C12" s="32"/>
      <c r="D12" s="33" t="s">
        <v>113</v>
      </c>
      <c r="E12" s="33"/>
      <c r="F12" s="33"/>
      <c r="G12" s="33"/>
      <c r="H12" s="34">
        <v>4000000</v>
      </c>
      <c r="I12" s="27"/>
      <c r="J12" s="27">
        <v>0</v>
      </c>
      <c r="K12" s="27"/>
      <c r="L12" s="27">
        <v>0</v>
      </c>
      <c r="M12" s="27"/>
      <c r="N12" s="27">
        <v>4000000</v>
      </c>
      <c r="O12" s="27"/>
      <c r="P12" s="27"/>
      <c r="Q12" s="27"/>
      <c r="R12" s="27">
        <v>0</v>
      </c>
      <c r="S12" s="27"/>
      <c r="T12" s="27"/>
      <c r="U12" s="27">
        <f t="shared" si="1"/>
        <v>4000000</v>
      </c>
      <c r="V12" s="27"/>
    </row>
    <row r="13" spans="1:22" ht="15">
      <c r="A13" s="32" t="s">
        <v>114</v>
      </c>
      <c r="B13" s="32"/>
      <c r="C13" s="32"/>
      <c r="D13" s="33" t="s">
        <v>115</v>
      </c>
      <c r="E13" s="33"/>
      <c r="F13" s="33"/>
      <c r="G13" s="33"/>
      <c r="H13" s="34">
        <v>0</v>
      </c>
      <c r="I13" s="27"/>
      <c r="J13" s="27">
        <v>0</v>
      </c>
      <c r="K13" s="27"/>
      <c r="L13" s="27">
        <v>0</v>
      </c>
      <c r="M13" s="27"/>
      <c r="N13" s="27">
        <v>0</v>
      </c>
      <c r="O13" s="27"/>
      <c r="P13" s="27"/>
      <c r="Q13" s="27"/>
      <c r="R13" s="27">
        <v>0</v>
      </c>
      <c r="S13" s="27"/>
      <c r="T13" s="27"/>
      <c r="U13" s="27">
        <f t="shared" si="1"/>
        <v>0</v>
      </c>
      <c r="V13" s="27"/>
    </row>
    <row r="14" spans="1:22" ht="15">
      <c r="A14" s="32" t="s">
        <v>116</v>
      </c>
      <c r="B14" s="32"/>
      <c r="C14" s="32"/>
      <c r="D14" s="33" t="s">
        <v>115</v>
      </c>
      <c r="E14" s="33"/>
      <c r="F14" s="33"/>
      <c r="G14" s="33"/>
      <c r="H14" s="34">
        <v>73585094</v>
      </c>
      <c r="I14" s="27"/>
      <c r="J14" s="27">
        <v>0</v>
      </c>
      <c r="K14" s="27"/>
      <c r="L14" s="27">
        <v>0</v>
      </c>
      <c r="M14" s="27"/>
      <c r="N14" s="27">
        <f t="shared" si="0"/>
        <v>73585094</v>
      </c>
      <c r="O14" s="27"/>
      <c r="P14" s="27"/>
      <c r="Q14" s="27"/>
      <c r="R14" s="27">
        <v>0</v>
      </c>
      <c r="S14" s="27"/>
      <c r="T14" s="27"/>
      <c r="U14" s="27">
        <f t="shared" si="1"/>
        <v>73585094</v>
      </c>
      <c r="V14" s="27"/>
    </row>
    <row r="15" spans="1:22" ht="15">
      <c r="A15" s="32" t="s">
        <v>117</v>
      </c>
      <c r="B15" s="32"/>
      <c r="C15" s="32"/>
      <c r="D15" s="33" t="s">
        <v>118</v>
      </c>
      <c r="E15" s="33"/>
      <c r="F15" s="33"/>
      <c r="G15" s="33"/>
      <c r="H15" s="34">
        <v>0</v>
      </c>
      <c r="I15" s="27"/>
      <c r="J15" s="27">
        <v>0</v>
      </c>
      <c r="K15" s="27"/>
      <c r="L15" s="27">
        <v>0</v>
      </c>
      <c r="M15" s="27"/>
      <c r="N15" s="27">
        <f t="shared" si="0"/>
        <v>0</v>
      </c>
      <c r="O15" s="27"/>
      <c r="P15" s="27"/>
      <c r="Q15" s="27"/>
      <c r="R15" s="27">
        <v>0</v>
      </c>
      <c r="S15" s="27"/>
      <c r="T15" s="27"/>
      <c r="U15" s="27">
        <f t="shared" si="1"/>
        <v>0</v>
      </c>
      <c r="V15" s="27"/>
    </row>
    <row r="16" spans="1:22" ht="15">
      <c r="A16" s="32" t="s">
        <v>119</v>
      </c>
      <c r="B16" s="32"/>
      <c r="C16" s="32"/>
      <c r="D16" s="33" t="s">
        <v>120</v>
      </c>
      <c r="E16" s="33"/>
      <c r="F16" s="33"/>
      <c r="G16" s="33"/>
      <c r="H16" s="34">
        <v>-0.14</v>
      </c>
      <c r="I16" s="27"/>
      <c r="J16" s="27">
        <v>0</v>
      </c>
      <c r="K16" s="27"/>
      <c r="L16" s="27">
        <v>0</v>
      </c>
      <c r="M16" s="27"/>
      <c r="N16" s="27">
        <f t="shared" si="0"/>
        <v>-0.14</v>
      </c>
      <c r="O16" s="27"/>
      <c r="P16" s="27"/>
      <c r="Q16" s="27"/>
      <c r="R16" s="27">
        <v>0</v>
      </c>
      <c r="S16" s="27"/>
      <c r="T16" s="27"/>
      <c r="U16" s="27">
        <f t="shared" si="1"/>
        <v>-0.14</v>
      </c>
      <c r="V16" s="27"/>
    </row>
    <row r="17" spans="1:22" ht="15">
      <c r="A17" s="32" t="s">
        <v>121</v>
      </c>
      <c r="B17" s="32"/>
      <c r="C17" s="32"/>
      <c r="D17" s="33" t="s">
        <v>122</v>
      </c>
      <c r="E17" s="33"/>
      <c r="F17" s="33"/>
      <c r="G17" s="33"/>
      <c r="H17" s="34">
        <v>0.2</v>
      </c>
      <c r="I17" s="27"/>
      <c r="J17" s="27">
        <v>0</v>
      </c>
      <c r="K17" s="27"/>
      <c r="L17" s="27">
        <v>0</v>
      </c>
      <c r="M17" s="27"/>
      <c r="N17" s="27">
        <f t="shared" si="0"/>
        <v>0.2</v>
      </c>
      <c r="O17" s="27"/>
      <c r="P17" s="27"/>
      <c r="Q17" s="27"/>
      <c r="R17" s="27">
        <v>0</v>
      </c>
      <c r="S17" s="27"/>
      <c r="T17" s="27"/>
      <c r="U17" s="27">
        <f t="shared" si="1"/>
        <v>0.2</v>
      </c>
      <c r="V17" s="27"/>
    </row>
    <row r="18" spans="1:22" ht="15">
      <c r="A18" s="32" t="s">
        <v>123</v>
      </c>
      <c r="B18" s="32"/>
      <c r="C18" s="32"/>
      <c r="D18" s="33" t="s">
        <v>124</v>
      </c>
      <c r="E18" s="33"/>
      <c r="F18" s="33"/>
      <c r="G18" s="33"/>
      <c r="H18" s="34">
        <v>17588.24</v>
      </c>
      <c r="I18" s="27"/>
      <c r="J18" s="27">
        <v>0</v>
      </c>
      <c r="K18" s="27"/>
      <c r="L18" s="27">
        <v>0</v>
      </c>
      <c r="M18" s="27"/>
      <c r="N18" s="27">
        <f t="shared" si="0"/>
        <v>17588.24</v>
      </c>
      <c r="O18" s="27"/>
      <c r="P18" s="27"/>
      <c r="Q18" s="27"/>
      <c r="R18" s="27">
        <v>6163.48</v>
      </c>
      <c r="S18" s="27"/>
      <c r="T18" s="27"/>
      <c r="U18" s="27">
        <f t="shared" si="1"/>
        <v>11424.760000000002</v>
      </c>
      <c r="V18" s="27"/>
    </row>
    <row r="19" spans="1:22" ht="15">
      <c r="A19" s="32" t="s">
        <v>125</v>
      </c>
      <c r="B19" s="32"/>
      <c r="C19" s="32"/>
      <c r="D19" s="33" t="s">
        <v>126</v>
      </c>
      <c r="E19" s="33"/>
      <c r="F19" s="33"/>
      <c r="G19" s="33"/>
      <c r="H19" s="34">
        <v>15000</v>
      </c>
      <c r="I19" s="27"/>
      <c r="J19" s="27">
        <v>0</v>
      </c>
      <c r="K19" s="27"/>
      <c r="L19" s="27">
        <v>0</v>
      </c>
      <c r="M19" s="27"/>
      <c r="N19" s="27">
        <f t="shared" si="0"/>
        <v>15000</v>
      </c>
      <c r="O19" s="27"/>
      <c r="P19" s="27"/>
      <c r="Q19" s="27"/>
      <c r="R19" s="27">
        <v>0</v>
      </c>
      <c r="S19" s="27"/>
      <c r="T19" s="27"/>
      <c r="U19" s="27">
        <f t="shared" si="1"/>
        <v>15000</v>
      </c>
      <c r="V19" s="27"/>
    </row>
    <row r="20" spans="1:22" ht="15">
      <c r="A20" s="32" t="s">
        <v>127</v>
      </c>
      <c r="B20" s="32"/>
      <c r="C20" s="32"/>
      <c r="D20" s="33" t="s">
        <v>128</v>
      </c>
      <c r="E20" s="33"/>
      <c r="F20" s="33"/>
      <c r="G20" s="33"/>
      <c r="H20" s="34">
        <v>-136.65</v>
      </c>
      <c r="I20" s="27"/>
      <c r="J20" s="27">
        <v>0</v>
      </c>
      <c r="K20" s="27"/>
      <c r="L20" s="27">
        <v>0</v>
      </c>
      <c r="M20" s="27"/>
      <c r="N20" s="27">
        <f t="shared" si="0"/>
        <v>-136.65</v>
      </c>
      <c r="O20" s="27"/>
      <c r="P20" s="27"/>
      <c r="Q20" s="27"/>
      <c r="R20" s="27">
        <v>9113.09</v>
      </c>
      <c r="S20" s="27"/>
      <c r="T20" s="27"/>
      <c r="U20" s="27">
        <f t="shared" si="1"/>
        <v>-9249.74</v>
      </c>
      <c r="V20" s="27"/>
    </row>
    <row r="21" spans="1:22" ht="15">
      <c r="A21" s="32" t="s">
        <v>129</v>
      </c>
      <c r="B21" s="32"/>
      <c r="C21" s="32"/>
      <c r="D21" s="33" t="s">
        <v>130</v>
      </c>
      <c r="E21" s="33"/>
      <c r="F21" s="33"/>
      <c r="G21" s="33"/>
      <c r="H21" s="34">
        <v>0</v>
      </c>
      <c r="I21" s="27"/>
      <c r="J21" s="27">
        <v>0</v>
      </c>
      <c r="K21" s="27"/>
      <c r="L21" s="27">
        <v>0</v>
      </c>
      <c r="M21" s="27"/>
      <c r="N21" s="27">
        <f t="shared" si="0"/>
        <v>0</v>
      </c>
      <c r="O21" s="27"/>
      <c r="P21" s="27"/>
      <c r="Q21" s="27"/>
      <c r="R21" s="27">
        <v>0</v>
      </c>
      <c r="S21" s="27"/>
      <c r="T21" s="27"/>
      <c r="U21" s="27">
        <f t="shared" si="1"/>
        <v>0</v>
      </c>
      <c r="V21" s="27"/>
    </row>
    <row r="22" spans="1:22" ht="15">
      <c r="A22" s="28"/>
      <c r="B22" s="28"/>
      <c r="C22" s="28"/>
      <c r="D22" s="28"/>
      <c r="E22" s="28"/>
      <c r="F22" s="28"/>
      <c r="G22" s="28"/>
      <c r="H22" s="29">
        <f>H9+H10+H11+H12+H13+H14+H15+H16+H17+H18+H19+H20</f>
        <v>79237225.64999999</v>
      </c>
      <c r="I22" s="30"/>
      <c r="J22" s="30">
        <f>J9+J10+J11+J12+J14+J15+J16+J17+J18+J19+J20+J21</f>
        <v>0</v>
      </c>
      <c r="K22" s="30"/>
      <c r="L22" s="31">
        <v>0</v>
      </c>
      <c r="M22" s="31"/>
      <c r="N22" s="31">
        <f t="shared" si="0"/>
        <v>79237225.64999999</v>
      </c>
      <c r="O22" s="31"/>
      <c r="P22" s="31"/>
      <c r="Q22" s="31"/>
      <c r="R22" s="30">
        <f>R9+R10+R11+R12+R13+R14+R15+R16+R17+R18+R19+R20+R21</f>
        <v>572736.57</v>
      </c>
      <c r="S22" s="30"/>
      <c r="T22" s="30"/>
      <c r="U22" s="27">
        <f>U9+U12+U14+U15+U16+U17+U18+U19+U20+U21</f>
        <v>78664489.08000001</v>
      </c>
      <c r="V22" s="27"/>
    </row>
    <row r="23" spans="1:22" ht="57">
      <c r="A23" s="7"/>
      <c r="B23" s="7"/>
      <c r="C23" s="7"/>
      <c r="D23" s="7"/>
      <c r="E23" s="7"/>
      <c r="F23" s="11" t="s">
        <v>131</v>
      </c>
      <c r="G23" s="7"/>
      <c r="H23" s="7"/>
      <c r="I23" s="7"/>
      <c r="J23" s="7"/>
      <c r="K23" s="12"/>
      <c r="L23" s="13">
        <f>+M23+H22+J22</f>
        <v>79237225.64999999</v>
      </c>
      <c r="M23" s="13"/>
      <c r="N23" s="7"/>
      <c r="O23" s="7"/>
      <c r="P23" s="13"/>
      <c r="Q23" s="7"/>
      <c r="R23" s="7"/>
      <c r="S23" s="7"/>
      <c r="T23" s="7"/>
      <c r="U23" s="7"/>
      <c r="V23" s="13"/>
    </row>
  </sheetData>
  <sheetProtection/>
  <mergeCells count="130"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A9:C9"/>
    <mergeCell ref="D9:G9"/>
    <mergeCell ref="H9:I9"/>
    <mergeCell ref="J9:K9"/>
    <mergeCell ref="L9:M9"/>
    <mergeCell ref="N9:Q9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11:C11"/>
    <mergeCell ref="D11:G11"/>
    <mergeCell ref="H11:I11"/>
    <mergeCell ref="J11:K11"/>
    <mergeCell ref="L11:M11"/>
    <mergeCell ref="N11:Q11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U18:V18"/>
    <mergeCell ref="A17:C17"/>
    <mergeCell ref="D17:G17"/>
    <mergeCell ref="H17:I17"/>
    <mergeCell ref="J17:K17"/>
    <mergeCell ref="L17:M17"/>
    <mergeCell ref="N17:Q17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21:G21"/>
    <mergeCell ref="H21:I21"/>
    <mergeCell ref="J21:K21"/>
    <mergeCell ref="L21:M21"/>
    <mergeCell ref="N21:Q21"/>
    <mergeCell ref="R19:T19"/>
    <mergeCell ref="D19:G19"/>
    <mergeCell ref="H19:I19"/>
    <mergeCell ref="J19:K19"/>
    <mergeCell ref="L19:M19"/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</cp:lastModifiedBy>
  <cp:lastPrinted>2017-02-08T20:47:53Z</cp:lastPrinted>
  <dcterms:created xsi:type="dcterms:W3CDTF">2017-02-08T20:45:44Z</dcterms:created>
  <dcterms:modified xsi:type="dcterms:W3CDTF">2017-10-03T18:55:53Z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16.1.4.16183</vt:lpwstr>
  </property>
</Properties>
</file>